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P&amp;L" sheetId="3" state="visible" r:id="rId3"/>
    <sheet xmlns:r="http://schemas.openxmlformats.org/officeDocument/2006/relationships" name="Unit Economics" sheetId="4" state="visible" r:id="rId4"/>
    <sheet xmlns:r="http://schemas.openxmlformats.org/officeDocument/2006/relationships" name="Cash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1E3A5F"/>
      <sz val="14"/>
    </font>
    <font>
      <i val="1"/>
      <color rgb="00666666"/>
    </font>
    <font>
      <b val="1"/>
      <color rgb="00FFFFFF"/>
      <sz val="11"/>
    </font>
    <font>
      <b val="1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7E6"/>
        <bgColor rgb="00FFF7E6"/>
      </patternFill>
    </fill>
    <fill>
      <patternFill patternType="solid">
        <fgColor rgb="00E6F4EA"/>
        <bgColor rgb="00E6F4E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0" borderId="1" pivotButton="0" quotePrefix="0" xfId="0"/>
    <xf numFmtId="0" fontId="3" fillId="2" borderId="1" applyAlignment="1" pivotButton="0" quotePrefix="0" xfId="0">
      <alignment horizontal="left" vertical="center"/>
    </xf>
    <xf numFmtId="0" fontId="4" fillId="0" borderId="1" pivotButton="0" quotePrefix="0" xfId="0"/>
    <xf numFmtId="3" fontId="0" fillId="3" borderId="1" applyAlignment="1" pivotButton="0" quotePrefix="0" xfId="0">
      <alignment horizontal="right"/>
    </xf>
    <xf numFmtId="10" fontId="0" fillId="3" borderId="1" applyAlignment="1" pivotButton="0" quotePrefix="0" xfId="0">
      <alignment horizontal="right"/>
    </xf>
    <xf numFmtId="0" fontId="0" fillId="0" borderId="1" pivotButton="0" quotePrefix="0" xfId="0"/>
    <xf numFmtId="0" fontId="4" fillId="4" borderId="1" applyAlignment="1" pivotButton="0" quotePrefix="0" xfId="0">
      <alignment horizontal="right"/>
    </xf>
    <xf numFmtId="164" fontId="4" fillId="4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Raise Ready — SaaS Financial Model</t>
        </is>
      </c>
    </row>
    <row r="2">
      <c r="A2" s="2" t="inlineStr">
        <is>
          <t>Companion spreadsheet to The SaaS Financial Modeling Bible</t>
        </is>
      </c>
    </row>
    <row r="3">
      <c r="A3" t="inlineStr"/>
    </row>
    <row r="4">
      <c r="A4" t="inlineStr">
        <is>
          <t>HOW TO USE:</t>
        </is>
      </c>
    </row>
    <row r="5">
      <c r="A5" t="inlineStr">
        <is>
          <t>1. Yellow cells are INPUTS — edit them with your numbers.</t>
        </is>
      </c>
    </row>
    <row r="6">
      <c r="A6" t="inlineStr">
        <is>
          <t>2. Green cells are CALCULATED — formulas auto-update.</t>
        </is>
      </c>
    </row>
    <row r="7">
      <c r="A7" t="inlineStr">
        <is>
          <t>3. Start with the Assumptions tab, then review P&amp;L and Cash tabs.</t>
        </is>
      </c>
    </row>
    <row r="8">
      <c r="A8" t="inlineStr">
        <is>
          <t>4. Do not overwrite green cells or formulas will break.</t>
        </is>
      </c>
    </row>
    <row r="9">
      <c r="A9" t="inlineStr"/>
    </row>
    <row r="10">
      <c r="A10" t="inlineStr">
        <is>
          <t>TABS:</t>
        </is>
      </c>
    </row>
    <row r="11">
      <c r="A11" t="inlineStr">
        <is>
          <t>- Assumptions: Core inputs (customers, ACV, churn, CAC, etc.)</t>
        </is>
      </c>
    </row>
    <row r="12">
      <c r="A12" t="inlineStr">
        <is>
          <t>- P&amp;L: 36-month profit &amp; loss projection</t>
        </is>
      </c>
    </row>
    <row r="13">
      <c r="A13" t="inlineStr">
        <is>
          <t>- Cash: Runway, cash balance, burn multiple</t>
        </is>
      </c>
    </row>
    <row r="14">
      <c r="A14" t="inlineStr">
        <is>
          <t>- Unit Economics: CAC, LTV, payback, gross margin</t>
        </is>
      </c>
    </row>
    <row r="15">
      <c r="A15" t="inlineStr"/>
    </row>
    <row r="16">
      <c r="A16" t="inlineStr">
        <is>
          <t>RED FLAG CHECKS (built-in):</t>
        </is>
      </c>
    </row>
    <row r="17">
      <c r="A17" t="inlineStr">
        <is>
          <t>- LTV:CAC below 3:1 flags yellow</t>
        </is>
      </c>
    </row>
    <row r="18">
      <c r="A18" t="inlineStr">
        <is>
          <t>- CAC payback above 18 months flags red</t>
        </is>
      </c>
    </row>
    <row r="19">
      <c r="A19" t="inlineStr">
        <is>
          <t>- Net burn above plan flags red</t>
        </is>
      </c>
    </row>
    <row r="20">
      <c r="A20" t="inlineStr"/>
    </row>
    <row r="21">
      <c r="A21" t="inlineStr">
        <is>
          <t>CONTACT: hello@raisereadybook.com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35" customWidth="1" min="3" max="3"/>
  </cols>
  <sheetData>
    <row r="1">
      <c r="A1" s="1" t="inlineStr">
        <is>
          <t>Assumptions</t>
        </is>
      </c>
    </row>
    <row r="2">
      <c r="A2" s="3" t="inlineStr"/>
      <c r="B2" s="3" t="inlineStr"/>
      <c r="C2" s="3" t="inlineStr"/>
    </row>
    <row r="3">
      <c r="A3" s="4" t="inlineStr">
        <is>
          <t>Metric</t>
        </is>
      </c>
      <c r="B3" s="4" t="inlineStr">
        <is>
          <t>Value</t>
        </is>
      </c>
      <c r="C3" s="4" t="inlineStr">
        <is>
          <t>Notes</t>
        </is>
      </c>
    </row>
    <row r="4">
      <c r="A4" s="5" t="inlineStr">
        <is>
          <t>Starting MRR</t>
        </is>
      </c>
      <c r="B4" s="6" t="n">
        <v>50000</v>
      </c>
      <c r="C4" s="3" t="inlineStr">
        <is>
          <t>Month 0 MRR</t>
        </is>
      </c>
    </row>
    <row r="5">
      <c r="A5" s="5" t="inlineStr">
        <is>
          <t>Starting customers</t>
        </is>
      </c>
      <c r="B5" s="6" t="n">
        <v>100</v>
      </c>
      <c r="C5" s="3" t="inlineStr">
        <is>
          <t>Month 0 paying customers</t>
        </is>
      </c>
    </row>
    <row r="6">
      <c r="A6" s="5" t="inlineStr">
        <is>
          <t>Average ACV ($)</t>
        </is>
      </c>
      <c r="B6" s="6" t="n">
        <v>6000</v>
      </c>
      <c r="C6" s="3" t="inlineStr">
        <is>
          <t>Annual contract value</t>
        </is>
      </c>
    </row>
    <row r="7">
      <c r="A7" s="5" t="inlineStr">
        <is>
          <t>Monthly new customers (Month 1)</t>
        </is>
      </c>
      <c r="B7" s="6" t="n">
        <v>12</v>
      </c>
      <c r="C7" s="3" t="inlineStr">
        <is>
          <t>Grows per 'Growth rate' below</t>
        </is>
      </c>
    </row>
    <row r="8">
      <c r="A8" s="5" t="inlineStr">
        <is>
          <t>Monthly growth rate (%)</t>
        </is>
      </c>
      <c r="B8" s="7" t="n">
        <v>0.08</v>
      </c>
      <c r="C8" s="3" t="inlineStr">
        <is>
          <t>Compound monthly</t>
        </is>
      </c>
    </row>
    <row r="9">
      <c r="A9" s="5" t="inlineStr">
        <is>
          <t>Monthly gross churn (%)</t>
        </is>
      </c>
      <c r="B9" s="7" t="n">
        <v>0.02</v>
      </c>
      <c r="C9" s="3" t="inlineStr">
        <is>
          <t>Logo churn</t>
        </is>
      </c>
    </row>
    <row r="10">
      <c r="A10" s="5" t="inlineStr">
        <is>
          <t>Net revenue retention (%)</t>
        </is>
      </c>
      <c r="B10" s="6" t="n">
        <v>1.1</v>
      </c>
      <c r="C10" s="3" t="inlineStr">
        <is>
          <t>Expansion less churn</t>
        </is>
      </c>
    </row>
    <row r="11">
      <c r="A11" s="5" t="inlineStr">
        <is>
          <t>Gross margin (%)</t>
        </is>
      </c>
      <c r="B11" s="7" t="n">
        <v>0.78</v>
      </c>
      <c r="C11" s="3" t="inlineStr">
        <is>
          <t>Revenue less COGS</t>
        </is>
      </c>
    </row>
    <row r="12">
      <c r="A12" s="5" t="inlineStr">
        <is>
          <t>CAC ($)</t>
        </is>
      </c>
      <c r="B12" s="6" t="n">
        <v>3500</v>
      </c>
      <c r="C12" s="3" t="inlineStr">
        <is>
          <t>Blended all channels</t>
        </is>
      </c>
    </row>
    <row r="13">
      <c r="A13" s="5" t="inlineStr">
        <is>
          <t>Sales &amp; Marketing % of revenue</t>
        </is>
      </c>
      <c r="B13" s="7" t="n">
        <v>0.45</v>
      </c>
      <c r="C13" s="3" t="inlineStr"/>
    </row>
    <row r="14">
      <c r="A14" s="5" t="inlineStr">
        <is>
          <t>R&amp;D % of revenue</t>
        </is>
      </c>
      <c r="B14" s="7" t="n">
        <v>0.25</v>
      </c>
      <c r="C14" s="3" t="inlineStr"/>
    </row>
    <row r="15">
      <c r="A15" s="5" t="inlineStr">
        <is>
          <t>G&amp;A % of revenue</t>
        </is>
      </c>
      <c r="B15" s="7" t="n">
        <v>0.15</v>
      </c>
      <c r="C15" s="3" t="inlineStr"/>
    </row>
    <row r="16">
      <c r="A16" s="5" t="inlineStr">
        <is>
          <t>Starting cash</t>
        </is>
      </c>
      <c r="B16" s="6" t="n">
        <v>2500000</v>
      </c>
      <c r="C16" s="3" t="inlineStr">
        <is>
          <t>Month 0 cash balance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K15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</cols>
  <sheetData>
    <row r="1">
      <c r="A1" s="1" t="inlineStr">
        <is>
          <t>36-Month P&amp;L Projection</t>
        </is>
      </c>
    </row>
    <row r="3">
      <c r="A3" s="4" t="inlineStr">
        <is>
          <t>Line</t>
        </is>
      </c>
      <c r="B3" s="4" t="inlineStr">
        <is>
          <t>M1</t>
        </is>
      </c>
      <c r="C3" s="4" t="inlineStr">
        <is>
          <t>M2</t>
        </is>
      </c>
      <c r="D3" s="4" t="inlineStr">
        <is>
          <t>M3</t>
        </is>
      </c>
      <c r="E3" s="4" t="inlineStr">
        <is>
          <t>M4</t>
        </is>
      </c>
      <c r="F3" s="4" t="inlineStr">
        <is>
          <t>M5</t>
        </is>
      </c>
      <c r="G3" s="4" t="inlineStr">
        <is>
          <t>M6</t>
        </is>
      </c>
      <c r="H3" s="4" t="inlineStr">
        <is>
          <t>M7</t>
        </is>
      </c>
      <c r="I3" s="4" t="inlineStr">
        <is>
          <t>M8</t>
        </is>
      </c>
      <c r="J3" s="4" t="inlineStr">
        <is>
          <t>M9</t>
        </is>
      </c>
      <c r="K3" s="4" t="inlineStr">
        <is>
          <t>M10</t>
        </is>
      </c>
      <c r="L3" s="4" t="inlineStr">
        <is>
          <t>M11</t>
        </is>
      </c>
      <c r="M3" s="4" t="inlineStr">
        <is>
          <t>M12</t>
        </is>
      </c>
      <c r="N3" s="4" t="inlineStr">
        <is>
          <t>M13</t>
        </is>
      </c>
      <c r="O3" s="4" t="inlineStr">
        <is>
          <t>M14</t>
        </is>
      </c>
      <c r="P3" s="4" t="inlineStr">
        <is>
          <t>M15</t>
        </is>
      </c>
      <c r="Q3" s="4" t="inlineStr">
        <is>
          <t>M16</t>
        </is>
      </c>
      <c r="R3" s="4" t="inlineStr">
        <is>
          <t>M17</t>
        </is>
      </c>
      <c r="S3" s="4" t="inlineStr">
        <is>
          <t>M18</t>
        </is>
      </c>
      <c r="T3" s="4" t="inlineStr">
        <is>
          <t>M19</t>
        </is>
      </c>
      <c r="U3" s="4" t="inlineStr">
        <is>
          <t>M20</t>
        </is>
      </c>
      <c r="V3" s="4" t="inlineStr">
        <is>
          <t>M21</t>
        </is>
      </c>
      <c r="W3" s="4" t="inlineStr">
        <is>
          <t>M22</t>
        </is>
      </c>
      <c r="X3" s="4" t="inlineStr">
        <is>
          <t>M23</t>
        </is>
      </c>
      <c r="Y3" s="4" t="inlineStr">
        <is>
          <t>M24</t>
        </is>
      </c>
      <c r="Z3" s="4" t="inlineStr">
        <is>
          <t>M25</t>
        </is>
      </c>
      <c r="AA3" s="4" t="inlineStr">
        <is>
          <t>M26</t>
        </is>
      </c>
      <c r="AB3" s="4" t="inlineStr">
        <is>
          <t>M27</t>
        </is>
      </c>
      <c r="AC3" s="4" t="inlineStr">
        <is>
          <t>M28</t>
        </is>
      </c>
      <c r="AD3" s="4" t="inlineStr">
        <is>
          <t>M29</t>
        </is>
      </c>
      <c r="AE3" s="4" t="inlineStr">
        <is>
          <t>M30</t>
        </is>
      </c>
      <c r="AF3" s="4" t="inlineStr">
        <is>
          <t>M31</t>
        </is>
      </c>
      <c r="AG3" s="4" t="inlineStr">
        <is>
          <t>M32</t>
        </is>
      </c>
      <c r="AH3" s="4" t="inlineStr">
        <is>
          <t>M33</t>
        </is>
      </c>
      <c r="AI3" s="4" t="inlineStr">
        <is>
          <t>M34</t>
        </is>
      </c>
      <c r="AJ3" s="4" t="inlineStr">
        <is>
          <t>M35</t>
        </is>
      </c>
      <c r="AK3" s="4" t="inlineStr">
        <is>
          <t>M36</t>
        </is>
      </c>
    </row>
    <row r="4">
      <c r="A4" s="5" t="inlineStr">
        <is>
          <t>Customers</t>
        </is>
      </c>
      <c r="B4" s="8">
        <f>Assumptions!B5</f>
        <v/>
      </c>
      <c r="C4" s="8">
        <f>B4+B5-B6</f>
        <v/>
      </c>
      <c r="D4" s="8">
        <f>C4+C5-C6</f>
        <v/>
      </c>
      <c r="E4" s="8">
        <f>D4+D5-D6</f>
        <v/>
      </c>
      <c r="F4" s="8">
        <f>E4+E5-E6</f>
        <v/>
      </c>
      <c r="G4" s="8">
        <f>F4+F5-F6</f>
        <v/>
      </c>
      <c r="H4" s="8">
        <f>G4+G5-G6</f>
        <v/>
      </c>
      <c r="I4" s="8">
        <f>H4+H5-H6</f>
        <v/>
      </c>
      <c r="J4" s="8">
        <f>I4+I5-I6</f>
        <v/>
      </c>
      <c r="K4" s="8">
        <f>J4+J5-J6</f>
        <v/>
      </c>
      <c r="L4" s="8">
        <f>K4+K5-K6</f>
        <v/>
      </c>
      <c r="M4" s="8">
        <f>L4+L5-L6</f>
        <v/>
      </c>
      <c r="N4" s="8">
        <f>M4+M5-M6</f>
        <v/>
      </c>
      <c r="O4" s="8">
        <f>N4+N5-N6</f>
        <v/>
      </c>
      <c r="P4" s="8">
        <f>O4+O5-O6</f>
        <v/>
      </c>
      <c r="Q4" s="8">
        <f>P4+P5-P6</f>
        <v/>
      </c>
      <c r="R4" s="8">
        <f>Q4+Q5-Q6</f>
        <v/>
      </c>
      <c r="S4" s="8">
        <f>R4+R5-R6</f>
        <v/>
      </c>
      <c r="T4" s="8">
        <f>S4+S5-S6</f>
        <v/>
      </c>
      <c r="U4" s="8">
        <f>T4+T5-T6</f>
        <v/>
      </c>
      <c r="V4" s="8">
        <f>U4+U5-U6</f>
        <v/>
      </c>
      <c r="W4" s="8">
        <f>V4+V5-V6</f>
        <v/>
      </c>
      <c r="X4" s="8">
        <f>W4+W5-W6</f>
        <v/>
      </c>
      <c r="Y4" s="8">
        <f>X4+X5-X6</f>
        <v/>
      </c>
      <c r="Z4" s="8">
        <f>Y4+Y5-Y6</f>
        <v/>
      </c>
      <c r="AA4" s="8">
        <f>Z4+Z5-Z6</f>
        <v/>
      </c>
      <c r="AB4" s="8">
        <f>AA4+AA5-AA6</f>
        <v/>
      </c>
      <c r="AC4" s="8">
        <f>AB4+AB5-AB6</f>
        <v/>
      </c>
      <c r="AD4" s="8">
        <f>AC4+AC5-AC6</f>
        <v/>
      </c>
      <c r="AE4" s="8">
        <f>AD4+AD5-AD6</f>
        <v/>
      </c>
      <c r="AF4" s="8">
        <f>AE4+AE5-AE6</f>
        <v/>
      </c>
      <c r="AG4" s="8">
        <f>AF4+AF5-AF6</f>
        <v/>
      </c>
      <c r="AH4" s="8">
        <f>AG4+AG5-AG6</f>
        <v/>
      </c>
      <c r="AI4" s="8">
        <f>AH4+AH5-AH6</f>
        <v/>
      </c>
      <c r="AJ4" s="8">
        <f>AI4+AI5-AI6</f>
        <v/>
      </c>
      <c r="AK4" s="8">
        <f>AJ4+AJ5-AJ6</f>
        <v/>
      </c>
    </row>
    <row r="5">
      <c r="A5" s="5" t="inlineStr">
        <is>
          <t>New customers</t>
        </is>
      </c>
      <c r="B5" s="8">
        <f>Assumptions!B6</f>
        <v/>
      </c>
      <c r="C5" s="8">
        <f>ROUND(B5*(1+Assumptions!B7),0)</f>
        <v/>
      </c>
      <c r="D5" s="8">
        <f>ROUND(C5*(1+Assumptions!B7),0)</f>
        <v/>
      </c>
      <c r="E5" s="8">
        <f>ROUND(D5*(1+Assumptions!B7),0)</f>
        <v/>
      </c>
      <c r="F5" s="8">
        <f>ROUND(E5*(1+Assumptions!B7),0)</f>
        <v/>
      </c>
      <c r="G5" s="8">
        <f>ROUND(F5*(1+Assumptions!B7),0)</f>
        <v/>
      </c>
      <c r="H5" s="8">
        <f>ROUND(G5*(1+Assumptions!B7),0)</f>
        <v/>
      </c>
      <c r="I5" s="8">
        <f>ROUND(H5*(1+Assumptions!B7),0)</f>
        <v/>
      </c>
      <c r="J5" s="8">
        <f>ROUND(I5*(1+Assumptions!B7),0)</f>
        <v/>
      </c>
      <c r="K5" s="8">
        <f>ROUND(J5*(1+Assumptions!B7),0)</f>
        <v/>
      </c>
      <c r="L5" s="8">
        <f>ROUND(K5*(1+Assumptions!B7),0)</f>
        <v/>
      </c>
      <c r="M5" s="8">
        <f>ROUND(L5*(1+Assumptions!B7),0)</f>
        <v/>
      </c>
      <c r="N5" s="8">
        <f>ROUND(M5*(1+Assumptions!B7),0)</f>
        <v/>
      </c>
      <c r="O5" s="8">
        <f>ROUND(N5*(1+Assumptions!B7),0)</f>
        <v/>
      </c>
      <c r="P5" s="8">
        <f>ROUND(O5*(1+Assumptions!B7),0)</f>
        <v/>
      </c>
      <c r="Q5" s="8">
        <f>ROUND(P5*(1+Assumptions!B7),0)</f>
        <v/>
      </c>
      <c r="R5" s="8">
        <f>ROUND(Q5*(1+Assumptions!B7),0)</f>
        <v/>
      </c>
      <c r="S5" s="8">
        <f>ROUND(R5*(1+Assumptions!B7),0)</f>
        <v/>
      </c>
      <c r="T5" s="8">
        <f>ROUND(S5*(1+Assumptions!B7),0)</f>
        <v/>
      </c>
      <c r="U5" s="8">
        <f>ROUND(T5*(1+Assumptions!B7),0)</f>
        <v/>
      </c>
      <c r="V5" s="8">
        <f>ROUND(U5*(1+Assumptions!B7),0)</f>
        <v/>
      </c>
      <c r="W5" s="8">
        <f>ROUND(V5*(1+Assumptions!B7),0)</f>
        <v/>
      </c>
      <c r="X5" s="8">
        <f>ROUND(W5*(1+Assumptions!B7),0)</f>
        <v/>
      </c>
      <c r="Y5" s="8">
        <f>ROUND(X5*(1+Assumptions!B7),0)</f>
        <v/>
      </c>
      <c r="Z5" s="8">
        <f>ROUND(Y5*(1+Assumptions!B7),0)</f>
        <v/>
      </c>
      <c r="AA5" s="8">
        <f>ROUND(Z5*(1+Assumptions!B7),0)</f>
        <v/>
      </c>
      <c r="AB5" s="8">
        <f>ROUND(AA5*(1+Assumptions!B7),0)</f>
        <v/>
      </c>
      <c r="AC5" s="8">
        <f>ROUND(AB5*(1+Assumptions!B7),0)</f>
        <v/>
      </c>
      <c r="AD5" s="8">
        <f>ROUND(AC5*(1+Assumptions!B7),0)</f>
        <v/>
      </c>
      <c r="AE5" s="8">
        <f>ROUND(AD5*(1+Assumptions!B7),0)</f>
        <v/>
      </c>
      <c r="AF5" s="8">
        <f>ROUND(AE5*(1+Assumptions!B7),0)</f>
        <v/>
      </c>
      <c r="AG5" s="8">
        <f>ROUND(AF5*(1+Assumptions!B7),0)</f>
        <v/>
      </c>
      <c r="AH5" s="8">
        <f>ROUND(AG5*(1+Assumptions!B7),0)</f>
        <v/>
      </c>
      <c r="AI5" s="8">
        <f>ROUND(AH5*(1+Assumptions!B7),0)</f>
        <v/>
      </c>
      <c r="AJ5" s="8">
        <f>ROUND(AI5*(1+Assumptions!B7),0)</f>
        <v/>
      </c>
      <c r="AK5" s="8">
        <f>ROUND(AJ5*(1+Assumptions!B7),0)</f>
        <v/>
      </c>
    </row>
    <row r="6">
      <c r="A6" s="5" t="inlineStr">
        <is>
          <t>Churned customers</t>
        </is>
      </c>
      <c r="B6" s="8">
        <f>ROUND(B4*Assumptions!B8,0)</f>
        <v/>
      </c>
      <c r="C6" s="8">
        <f>ROUND(B4*Assumptions!B8,0)</f>
        <v/>
      </c>
      <c r="D6" s="8">
        <f>ROUND(C4*Assumptions!B8,0)</f>
        <v/>
      </c>
      <c r="E6" s="8">
        <f>ROUND(D4*Assumptions!B8,0)</f>
        <v/>
      </c>
      <c r="F6" s="8">
        <f>ROUND(E4*Assumptions!B8,0)</f>
        <v/>
      </c>
      <c r="G6" s="8">
        <f>ROUND(F4*Assumptions!B8,0)</f>
        <v/>
      </c>
      <c r="H6" s="8">
        <f>ROUND(G4*Assumptions!B8,0)</f>
        <v/>
      </c>
      <c r="I6" s="8">
        <f>ROUND(H4*Assumptions!B8,0)</f>
        <v/>
      </c>
      <c r="J6" s="8">
        <f>ROUND(I4*Assumptions!B8,0)</f>
        <v/>
      </c>
      <c r="K6" s="8">
        <f>ROUND(J4*Assumptions!B8,0)</f>
        <v/>
      </c>
      <c r="L6" s="8">
        <f>ROUND(K4*Assumptions!B8,0)</f>
        <v/>
      </c>
      <c r="M6" s="8">
        <f>ROUND(L4*Assumptions!B8,0)</f>
        <v/>
      </c>
      <c r="N6" s="8">
        <f>ROUND(M4*Assumptions!B8,0)</f>
        <v/>
      </c>
      <c r="O6" s="8">
        <f>ROUND(N4*Assumptions!B8,0)</f>
        <v/>
      </c>
      <c r="P6" s="8">
        <f>ROUND(O4*Assumptions!B8,0)</f>
        <v/>
      </c>
      <c r="Q6" s="8">
        <f>ROUND(P4*Assumptions!B8,0)</f>
        <v/>
      </c>
      <c r="R6" s="8">
        <f>ROUND(Q4*Assumptions!B8,0)</f>
        <v/>
      </c>
      <c r="S6" s="8">
        <f>ROUND(R4*Assumptions!B8,0)</f>
        <v/>
      </c>
      <c r="T6" s="8">
        <f>ROUND(S4*Assumptions!B8,0)</f>
        <v/>
      </c>
      <c r="U6" s="8">
        <f>ROUND(T4*Assumptions!B8,0)</f>
        <v/>
      </c>
      <c r="V6" s="8">
        <f>ROUND(U4*Assumptions!B8,0)</f>
        <v/>
      </c>
      <c r="W6" s="8">
        <f>ROUND(V4*Assumptions!B8,0)</f>
        <v/>
      </c>
      <c r="X6" s="8">
        <f>ROUND(W4*Assumptions!B8,0)</f>
        <v/>
      </c>
      <c r="Y6" s="8">
        <f>ROUND(X4*Assumptions!B8,0)</f>
        <v/>
      </c>
      <c r="Z6" s="8">
        <f>ROUND(Y4*Assumptions!B8,0)</f>
        <v/>
      </c>
      <c r="AA6" s="8">
        <f>ROUND(Z4*Assumptions!B8,0)</f>
        <v/>
      </c>
      <c r="AB6" s="8">
        <f>ROUND(AA4*Assumptions!B8,0)</f>
        <v/>
      </c>
      <c r="AC6" s="8">
        <f>ROUND(AB4*Assumptions!B8,0)</f>
        <v/>
      </c>
      <c r="AD6" s="8">
        <f>ROUND(AC4*Assumptions!B8,0)</f>
        <v/>
      </c>
      <c r="AE6" s="8">
        <f>ROUND(AD4*Assumptions!B8,0)</f>
        <v/>
      </c>
      <c r="AF6" s="8">
        <f>ROUND(AE4*Assumptions!B8,0)</f>
        <v/>
      </c>
      <c r="AG6" s="8">
        <f>ROUND(AF4*Assumptions!B8,0)</f>
        <v/>
      </c>
      <c r="AH6" s="8">
        <f>ROUND(AG4*Assumptions!B8,0)</f>
        <v/>
      </c>
      <c r="AI6" s="8">
        <f>ROUND(AH4*Assumptions!B8,0)</f>
        <v/>
      </c>
      <c r="AJ6" s="8">
        <f>ROUND(AI4*Assumptions!B8,0)</f>
        <v/>
      </c>
      <c r="AK6" s="8">
        <f>ROUND(AJ4*Assumptions!B8,0)</f>
        <v/>
      </c>
    </row>
    <row r="7">
      <c r="A7" s="5" t="inlineStr">
        <is>
          <t>MRR</t>
        </is>
      </c>
      <c r="B7" s="8">
        <f>Assumptions!B3</f>
        <v/>
      </c>
      <c r="C7" s="8">
        <f>B7*Assumptions!B9^(1/12)+C5*Assumptions!B4/12</f>
        <v/>
      </c>
      <c r="D7" s="8">
        <f>C7*Assumptions!B9^(1/12)+D5*Assumptions!B4/12</f>
        <v/>
      </c>
      <c r="E7" s="8">
        <f>D7*Assumptions!B9^(1/12)+E5*Assumptions!B4/12</f>
        <v/>
      </c>
      <c r="F7" s="8">
        <f>E7*Assumptions!B9^(1/12)+F5*Assumptions!B4/12</f>
        <v/>
      </c>
      <c r="G7" s="8">
        <f>F7*Assumptions!B9^(1/12)+G5*Assumptions!B4/12</f>
        <v/>
      </c>
      <c r="H7" s="8">
        <f>G7*Assumptions!B9^(1/12)+H5*Assumptions!B4/12</f>
        <v/>
      </c>
      <c r="I7" s="8">
        <f>H7*Assumptions!B9^(1/12)+I5*Assumptions!B4/12</f>
        <v/>
      </c>
      <c r="J7" s="8">
        <f>I7*Assumptions!B9^(1/12)+J5*Assumptions!B4/12</f>
        <v/>
      </c>
      <c r="K7" s="8">
        <f>J7*Assumptions!B9^(1/12)+K5*Assumptions!B4/12</f>
        <v/>
      </c>
      <c r="L7" s="8">
        <f>K7*Assumptions!B9^(1/12)+L5*Assumptions!B4/12</f>
        <v/>
      </c>
      <c r="M7" s="8">
        <f>L7*Assumptions!B9^(1/12)+M5*Assumptions!B4/12</f>
        <v/>
      </c>
      <c r="N7" s="8">
        <f>M7*Assumptions!B9^(1/12)+N5*Assumptions!B4/12</f>
        <v/>
      </c>
      <c r="O7" s="8">
        <f>N7*Assumptions!B9^(1/12)+O5*Assumptions!B4/12</f>
        <v/>
      </c>
      <c r="P7" s="8">
        <f>O7*Assumptions!B9^(1/12)+P5*Assumptions!B4/12</f>
        <v/>
      </c>
      <c r="Q7" s="8">
        <f>P7*Assumptions!B9^(1/12)+Q5*Assumptions!B4/12</f>
        <v/>
      </c>
      <c r="R7" s="8">
        <f>Q7*Assumptions!B9^(1/12)+R5*Assumptions!B4/12</f>
        <v/>
      </c>
      <c r="S7" s="8">
        <f>R7*Assumptions!B9^(1/12)+S5*Assumptions!B4/12</f>
        <v/>
      </c>
      <c r="T7" s="8">
        <f>S7*Assumptions!B9^(1/12)+T5*Assumptions!B4/12</f>
        <v/>
      </c>
      <c r="U7" s="8">
        <f>T7*Assumptions!B9^(1/12)+U5*Assumptions!B4/12</f>
        <v/>
      </c>
      <c r="V7" s="8">
        <f>U7*Assumptions!B9^(1/12)+V5*Assumptions!B4/12</f>
        <v/>
      </c>
      <c r="W7" s="8">
        <f>V7*Assumptions!B9^(1/12)+W5*Assumptions!B4/12</f>
        <v/>
      </c>
      <c r="X7" s="8">
        <f>W7*Assumptions!B9^(1/12)+X5*Assumptions!B4/12</f>
        <v/>
      </c>
      <c r="Y7" s="8">
        <f>X7*Assumptions!B9^(1/12)+Y5*Assumptions!B4/12</f>
        <v/>
      </c>
      <c r="Z7" s="8">
        <f>Y7*Assumptions!B9^(1/12)+Z5*Assumptions!B4/12</f>
        <v/>
      </c>
      <c r="AA7" s="8">
        <f>Z7*Assumptions!B9^(1/12)+AA5*Assumptions!B4/12</f>
        <v/>
      </c>
      <c r="AB7" s="8">
        <f>AA7*Assumptions!B9^(1/12)+AB5*Assumptions!B4/12</f>
        <v/>
      </c>
      <c r="AC7" s="8">
        <f>AB7*Assumptions!B9^(1/12)+AC5*Assumptions!B4/12</f>
        <v/>
      </c>
      <c r="AD7" s="8">
        <f>AC7*Assumptions!B9^(1/12)+AD5*Assumptions!B4/12</f>
        <v/>
      </c>
      <c r="AE7" s="8">
        <f>AD7*Assumptions!B9^(1/12)+AE5*Assumptions!B4/12</f>
        <v/>
      </c>
      <c r="AF7" s="8">
        <f>AE7*Assumptions!B9^(1/12)+AF5*Assumptions!B4/12</f>
        <v/>
      </c>
      <c r="AG7" s="8">
        <f>AF7*Assumptions!B9^(1/12)+AG5*Assumptions!B4/12</f>
        <v/>
      </c>
      <c r="AH7" s="8">
        <f>AG7*Assumptions!B9^(1/12)+AH5*Assumptions!B4/12</f>
        <v/>
      </c>
      <c r="AI7" s="8">
        <f>AH7*Assumptions!B9^(1/12)+AI5*Assumptions!B4/12</f>
        <v/>
      </c>
      <c r="AJ7" s="8">
        <f>AI7*Assumptions!B9^(1/12)+AJ5*Assumptions!B4/12</f>
        <v/>
      </c>
      <c r="AK7" s="8">
        <f>AJ7*Assumptions!B9^(1/12)+AK5*Assumptions!B4/12</f>
        <v/>
      </c>
    </row>
    <row r="8">
      <c r="A8" s="5" t="inlineStr">
        <is>
          <t>Revenue (monthly)</t>
        </is>
      </c>
      <c r="B8" s="8">
        <f>B7</f>
        <v/>
      </c>
      <c r="C8" s="8">
        <f>C7</f>
        <v/>
      </c>
      <c r="D8" s="8">
        <f>D7</f>
        <v/>
      </c>
      <c r="E8" s="8">
        <f>E7</f>
        <v/>
      </c>
      <c r="F8" s="8">
        <f>F7</f>
        <v/>
      </c>
      <c r="G8" s="8">
        <f>G7</f>
        <v/>
      </c>
      <c r="H8" s="8">
        <f>H7</f>
        <v/>
      </c>
      <c r="I8" s="8">
        <f>I7</f>
        <v/>
      </c>
      <c r="J8" s="8">
        <f>J7</f>
        <v/>
      </c>
      <c r="K8" s="8">
        <f>K7</f>
        <v/>
      </c>
      <c r="L8" s="8">
        <f>L7</f>
        <v/>
      </c>
      <c r="M8" s="8">
        <f>M7</f>
        <v/>
      </c>
      <c r="N8" s="8">
        <f>N7</f>
        <v/>
      </c>
      <c r="O8" s="8">
        <f>O7</f>
        <v/>
      </c>
      <c r="P8" s="8">
        <f>P7</f>
        <v/>
      </c>
      <c r="Q8" s="8">
        <f>Q7</f>
        <v/>
      </c>
      <c r="R8" s="8">
        <f>R7</f>
        <v/>
      </c>
      <c r="S8" s="8">
        <f>S7</f>
        <v/>
      </c>
      <c r="T8" s="8">
        <f>T7</f>
        <v/>
      </c>
      <c r="U8" s="8">
        <f>U7</f>
        <v/>
      </c>
      <c r="V8" s="8">
        <f>V7</f>
        <v/>
      </c>
      <c r="W8" s="8">
        <f>W7</f>
        <v/>
      </c>
      <c r="X8" s="8">
        <f>X7</f>
        <v/>
      </c>
      <c r="Y8" s="8">
        <f>Y7</f>
        <v/>
      </c>
      <c r="Z8" s="8">
        <f>Z7</f>
        <v/>
      </c>
      <c r="AA8" s="8">
        <f>AA7</f>
        <v/>
      </c>
      <c r="AB8" s="8">
        <f>AB7</f>
        <v/>
      </c>
      <c r="AC8" s="8">
        <f>AC7</f>
        <v/>
      </c>
      <c r="AD8" s="8">
        <f>AD7</f>
        <v/>
      </c>
      <c r="AE8" s="8">
        <f>AE7</f>
        <v/>
      </c>
      <c r="AF8" s="8">
        <f>AF7</f>
        <v/>
      </c>
      <c r="AG8" s="8">
        <f>AG7</f>
        <v/>
      </c>
      <c r="AH8" s="8">
        <f>AH7</f>
        <v/>
      </c>
      <c r="AI8" s="8">
        <f>AI7</f>
        <v/>
      </c>
      <c r="AJ8" s="8">
        <f>AJ7</f>
        <v/>
      </c>
      <c r="AK8" s="8">
        <f>AK7</f>
        <v/>
      </c>
    </row>
    <row r="9">
      <c r="A9" s="5" t="inlineStr">
        <is>
          <t>COGS</t>
        </is>
      </c>
      <c r="B9" s="8">
        <f>B8*(1-Assumptions!B10)</f>
        <v/>
      </c>
      <c r="C9" s="8">
        <f>C8*(1-Assumptions!B10)</f>
        <v/>
      </c>
      <c r="D9" s="8">
        <f>D8*(1-Assumptions!B10)</f>
        <v/>
      </c>
      <c r="E9" s="8">
        <f>E8*(1-Assumptions!B10)</f>
        <v/>
      </c>
      <c r="F9" s="8">
        <f>F8*(1-Assumptions!B10)</f>
        <v/>
      </c>
      <c r="G9" s="8">
        <f>G8*(1-Assumptions!B10)</f>
        <v/>
      </c>
      <c r="H9" s="8">
        <f>H8*(1-Assumptions!B10)</f>
        <v/>
      </c>
      <c r="I9" s="8">
        <f>I8*(1-Assumptions!B10)</f>
        <v/>
      </c>
      <c r="J9" s="8">
        <f>J8*(1-Assumptions!B10)</f>
        <v/>
      </c>
      <c r="K9" s="8">
        <f>K8*(1-Assumptions!B10)</f>
        <v/>
      </c>
      <c r="L9" s="8">
        <f>L8*(1-Assumptions!B10)</f>
        <v/>
      </c>
      <c r="M9" s="8">
        <f>M8*(1-Assumptions!B10)</f>
        <v/>
      </c>
      <c r="N9" s="8">
        <f>N8*(1-Assumptions!B10)</f>
        <v/>
      </c>
      <c r="O9" s="8">
        <f>O8*(1-Assumptions!B10)</f>
        <v/>
      </c>
      <c r="P9" s="8">
        <f>P8*(1-Assumptions!B10)</f>
        <v/>
      </c>
      <c r="Q9" s="8">
        <f>Q8*(1-Assumptions!B10)</f>
        <v/>
      </c>
      <c r="R9" s="8">
        <f>R8*(1-Assumptions!B10)</f>
        <v/>
      </c>
      <c r="S9" s="8">
        <f>S8*(1-Assumptions!B10)</f>
        <v/>
      </c>
      <c r="T9" s="8">
        <f>T8*(1-Assumptions!B10)</f>
        <v/>
      </c>
      <c r="U9" s="8">
        <f>U8*(1-Assumptions!B10)</f>
        <v/>
      </c>
      <c r="V9" s="8">
        <f>V8*(1-Assumptions!B10)</f>
        <v/>
      </c>
      <c r="W9" s="8">
        <f>W8*(1-Assumptions!B10)</f>
        <v/>
      </c>
      <c r="X9" s="8">
        <f>X8*(1-Assumptions!B10)</f>
        <v/>
      </c>
      <c r="Y9" s="8">
        <f>Y8*(1-Assumptions!B10)</f>
        <v/>
      </c>
      <c r="Z9" s="8">
        <f>Z8*(1-Assumptions!B10)</f>
        <v/>
      </c>
      <c r="AA9" s="8">
        <f>AA8*(1-Assumptions!B10)</f>
        <v/>
      </c>
      <c r="AB9" s="8">
        <f>AB8*(1-Assumptions!B10)</f>
        <v/>
      </c>
      <c r="AC9" s="8">
        <f>AC8*(1-Assumptions!B10)</f>
        <v/>
      </c>
      <c r="AD9" s="8">
        <f>AD8*(1-Assumptions!B10)</f>
        <v/>
      </c>
      <c r="AE9" s="8">
        <f>AE8*(1-Assumptions!B10)</f>
        <v/>
      </c>
      <c r="AF9" s="8">
        <f>AF8*(1-Assumptions!B10)</f>
        <v/>
      </c>
      <c r="AG9" s="8">
        <f>AG8*(1-Assumptions!B10)</f>
        <v/>
      </c>
      <c r="AH9" s="8">
        <f>AH8*(1-Assumptions!B10)</f>
        <v/>
      </c>
      <c r="AI9" s="8">
        <f>AI8*(1-Assumptions!B10)</f>
        <v/>
      </c>
      <c r="AJ9" s="8">
        <f>AJ8*(1-Assumptions!B10)</f>
        <v/>
      </c>
      <c r="AK9" s="8">
        <f>AK8*(1-Assumptions!B10)</f>
        <v/>
      </c>
    </row>
    <row r="10">
      <c r="A10" s="5" t="inlineStr">
        <is>
          <t>Gross profit</t>
        </is>
      </c>
      <c r="B10" s="8">
        <f>B8-B9</f>
        <v/>
      </c>
      <c r="C10" s="8">
        <f>C8-C9</f>
        <v/>
      </c>
      <c r="D10" s="8">
        <f>D8-D9</f>
        <v/>
      </c>
      <c r="E10" s="8">
        <f>E8-E9</f>
        <v/>
      </c>
      <c r="F10" s="8">
        <f>F8-F9</f>
        <v/>
      </c>
      <c r="G10" s="8">
        <f>G8-G9</f>
        <v/>
      </c>
      <c r="H10" s="8">
        <f>H8-H9</f>
        <v/>
      </c>
      <c r="I10" s="8">
        <f>I8-I9</f>
        <v/>
      </c>
      <c r="J10" s="8">
        <f>J8-J9</f>
        <v/>
      </c>
      <c r="K10" s="8">
        <f>K8-K9</f>
        <v/>
      </c>
      <c r="L10" s="8">
        <f>L8-L9</f>
        <v/>
      </c>
      <c r="M10" s="8">
        <f>M8-M9</f>
        <v/>
      </c>
      <c r="N10" s="8">
        <f>N8-N9</f>
        <v/>
      </c>
      <c r="O10" s="8">
        <f>O8-O9</f>
        <v/>
      </c>
      <c r="P10" s="8">
        <f>P8-P9</f>
        <v/>
      </c>
      <c r="Q10" s="8">
        <f>Q8-Q9</f>
        <v/>
      </c>
      <c r="R10" s="8">
        <f>R8-R9</f>
        <v/>
      </c>
      <c r="S10" s="8">
        <f>S8-S9</f>
        <v/>
      </c>
      <c r="T10" s="8">
        <f>T8-T9</f>
        <v/>
      </c>
      <c r="U10" s="8">
        <f>U8-U9</f>
        <v/>
      </c>
      <c r="V10" s="8">
        <f>V8-V9</f>
        <v/>
      </c>
      <c r="W10" s="8">
        <f>W8-W9</f>
        <v/>
      </c>
      <c r="X10" s="8">
        <f>X8-X9</f>
        <v/>
      </c>
      <c r="Y10" s="8">
        <f>Y8-Y9</f>
        <v/>
      </c>
      <c r="Z10" s="8">
        <f>Z8-Z9</f>
        <v/>
      </c>
      <c r="AA10" s="8">
        <f>AA8-AA9</f>
        <v/>
      </c>
      <c r="AB10" s="8">
        <f>AB8-AB9</f>
        <v/>
      </c>
      <c r="AC10" s="8">
        <f>AC8-AC9</f>
        <v/>
      </c>
      <c r="AD10" s="8">
        <f>AD8-AD9</f>
        <v/>
      </c>
      <c r="AE10" s="8">
        <f>AE8-AE9</f>
        <v/>
      </c>
      <c r="AF10" s="8">
        <f>AF8-AF9</f>
        <v/>
      </c>
      <c r="AG10" s="8">
        <f>AG8-AG9</f>
        <v/>
      </c>
      <c r="AH10" s="8">
        <f>AH8-AH9</f>
        <v/>
      </c>
      <c r="AI10" s="8">
        <f>AI8-AI9</f>
        <v/>
      </c>
      <c r="AJ10" s="8">
        <f>AJ8-AJ9</f>
        <v/>
      </c>
      <c r="AK10" s="8">
        <f>AK8-AK9</f>
        <v/>
      </c>
    </row>
    <row r="11">
      <c r="A11" s="5" t="inlineStr">
        <is>
          <t>Sales &amp; marketing</t>
        </is>
      </c>
      <c r="B11" s="8">
        <f>B8*Assumptions!B12</f>
        <v/>
      </c>
      <c r="C11" s="8">
        <f>C8*Assumptions!B12</f>
        <v/>
      </c>
      <c r="D11" s="8">
        <f>D8*Assumptions!B12</f>
        <v/>
      </c>
      <c r="E11" s="8">
        <f>E8*Assumptions!B12</f>
        <v/>
      </c>
      <c r="F11" s="8">
        <f>F8*Assumptions!B12</f>
        <v/>
      </c>
      <c r="G11" s="8">
        <f>G8*Assumptions!B12</f>
        <v/>
      </c>
      <c r="H11" s="8">
        <f>H8*Assumptions!B12</f>
        <v/>
      </c>
      <c r="I11" s="8">
        <f>I8*Assumptions!B12</f>
        <v/>
      </c>
      <c r="J11" s="8">
        <f>J8*Assumptions!B12</f>
        <v/>
      </c>
      <c r="K11" s="8">
        <f>K8*Assumptions!B12</f>
        <v/>
      </c>
      <c r="L11" s="8">
        <f>L8*Assumptions!B12</f>
        <v/>
      </c>
      <c r="M11" s="8">
        <f>M8*Assumptions!B12</f>
        <v/>
      </c>
      <c r="N11" s="8">
        <f>N8*Assumptions!B12</f>
        <v/>
      </c>
      <c r="O11" s="8">
        <f>O8*Assumptions!B12</f>
        <v/>
      </c>
      <c r="P11" s="8">
        <f>P8*Assumptions!B12</f>
        <v/>
      </c>
      <c r="Q11" s="8">
        <f>Q8*Assumptions!B12</f>
        <v/>
      </c>
      <c r="R11" s="8">
        <f>R8*Assumptions!B12</f>
        <v/>
      </c>
      <c r="S11" s="8">
        <f>S8*Assumptions!B12</f>
        <v/>
      </c>
      <c r="T11" s="8">
        <f>T8*Assumptions!B12</f>
        <v/>
      </c>
      <c r="U11" s="8">
        <f>U8*Assumptions!B12</f>
        <v/>
      </c>
      <c r="V11" s="8">
        <f>V8*Assumptions!B12</f>
        <v/>
      </c>
      <c r="W11" s="8">
        <f>W8*Assumptions!B12</f>
        <v/>
      </c>
      <c r="X11" s="8">
        <f>X8*Assumptions!B12</f>
        <v/>
      </c>
      <c r="Y11" s="8">
        <f>Y8*Assumptions!B12</f>
        <v/>
      </c>
      <c r="Z11" s="8">
        <f>Z8*Assumptions!B12</f>
        <v/>
      </c>
      <c r="AA11" s="8">
        <f>AA8*Assumptions!B12</f>
        <v/>
      </c>
      <c r="AB11" s="8">
        <f>AB8*Assumptions!B12</f>
        <v/>
      </c>
      <c r="AC11" s="8">
        <f>AC8*Assumptions!B12</f>
        <v/>
      </c>
      <c r="AD11" s="8">
        <f>AD8*Assumptions!B12</f>
        <v/>
      </c>
      <c r="AE11" s="8">
        <f>AE8*Assumptions!B12</f>
        <v/>
      </c>
      <c r="AF11" s="8">
        <f>AF8*Assumptions!B12</f>
        <v/>
      </c>
      <c r="AG11" s="8">
        <f>AG8*Assumptions!B12</f>
        <v/>
      </c>
      <c r="AH11" s="8">
        <f>AH8*Assumptions!B12</f>
        <v/>
      </c>
      <c r="AI11" s="8">
        <f>AI8*Assumptions!B12</f>
        <v/>
      </c>
      <c r="AJ11" s="8">
        <f>AJ8*Assumptions!B12</f>
        <v/>
      </c>
      <c r="AK11" s="8">
        <f>AK8*Assumptions!B12</f>
        <v/>
      </c>
    </row>
    <row r="12">
      <c r="A12" s="5" t="inlineStr">
        <is>
          <t>R&amp;D</t>
        </is>
      </c>
      <c r="B12" s="8">
        <f>B8*Assumptions!B13</f>
        <v/>
      </c>
      <c r="C12" s="8">
        <f>C8*Assumptions!B13</f>
        <v/>
      </c>
      <c r="D12" s="8">
        <f>D8*Assumptions!B13</f>
        <v/>
      </c>
      <c r="E12" s="8">
        <f>E8*Assumptions!B13</f>
        <v/>
      </c>
      <c r="F12" s="8">
        <f>F8*Assumptions!B13</f>
        <v/>
      </c>
      <c r="G12" s="8">
        <f>G8*Assumptions!B13</f>
        <v/>
      </c>
      <c r="H12" s="8">
        <f>H8*Assumptions!B13</f>
        <v/>
      </c>
      <c r="I12" s="8">
        <f>I8*Assumptions!B13</f>
        <v/>
      </c>
      <c r="J12" s="8">
        <f>J8*Assumptions!B13</f>
        <v/>
      </c>
      <c r="K12" s="8">
        <f>K8*Assumptions!B13</f>
        <v/>
      </c>
      <c r="L12" s="8">
        <f>L8*Assumptions!B13</f>
        <v/>
      </c>
      <c r="M12" s="8">
        <f>M8*Assumptions!B13</f>
        <v/>
      </c>
      <c r="N12" s="8">
        <f>N8*Assumptions!B13</f>
        <v/>
      </c>
      <c r="O12" s="8">
        <f>O8*Assumptions!B13</f>
        <v/>
      </c>
      <c r="P12" s="8">
        <f>P8*Assumptions!B13</f>
        <v/>
      </c>
      <c r="Q12" s="8">
        <f>Q8*Assumptions!B13</f>
        <v/>
      </c>
      <c r="R12" s="8">
        <f>R8*Assumptions!B13</f>
        <v/>
      </c>
      <c r="S12" s="8">
        <f>S8*Assumptions!B13</f>
        <v/>
      </c>
      <c r="T12" s="8">
        <f>T8*Assumptions!B13</f>
        <v/>
      </c>
      <c r="U12" s="8">
        <f>U8*Assumptions!B13</f>
        <v/>
      </c>
      <c r="V12" s="8">
        <f>V8*Assumptions!B13</f>
        <v/>
      </c>
      <c r="W12" s="8">
        <f>W8*Assumptions!B13</f>
        <v/>
      </c>
      <c r="X12" s="8">
        <f>X8*Assumptions!B13</f>
        <v/>
      </c>
      <c r="Y12" s="8">
        <f>Y8*Assumptions!B13</f>
        <v/>
      </c>
      <c r="Z12" s="8">
        <f>Z8*Assumptions!B13</f>
        <v/>
      </c>
      <c r="AA12" s="8">
        <f>AA8*Assumptions!B13</f>
        <v/>
      </c>
      <c r="AB12" s="8">
        <f>AB8*Assumptions!B13</f>
        <v/>
      </c>
      <c r="AC12" s="8">
        <f>AC8*Assumptions!B13</f>
        <v/>
      </c>
      <c r="AD12" s="8">
        <f>AD8*Assumptions!B13</f>
        <v/>
      </c>
      <c r="AE12" s="8">
        <f>AE8*Assumptions!B13</f>
        <v/>
      </c>
      <c r="AF12" s="8">
        <f>AF8*Assumptions!B13</f>
        <v/>
      </c>
      <c r="AG12" s="8">
        <f>AG8*Assumptions!B13</f>
        <v/>
      </c>
      <c r="AH12" s="8">
        <f>AH8*Assumptions!B13</f>
        <v/>
      </c>
      <c r="AI12" s="8">
        <f>AI8*Assumptions!B13</f>
        <v/>
      </c>
      <c r="AJ12" s="8">
        <f>AJ8*Assumptions!B13</f>
        <v/>
      </c>
      <c r="AK12" s="8">
        <f>AK8*Assumptions!B13</f>
        <v/>
      </c>
    </row>
    <row r="13">
      <c r="A13" s="5" t="inlineStr">
        <is>
          <t>G&amp;A</t>
        </is>
      </c>
      <c r="B13" s="8">
        <f>B8*Assumptions!B14</f>
        <v/>
      </c>
      <c r="C13" s="8">
        <f>C8*Assumptions!B14</f>
        <v/>
      </c>
      <c r="D13" s="8">
        <f>D8*Assumptions!B14</f>
        <v/>
      </c>
      <c r="E13" s="8">
        <f>E8*Assumptions!B14</f>
        <v/>
      </c>
      <c r="F13" s="8">
        <f>F8*Assumptions!B14</f>
        <v/>
      </c>
      <c r="G13" s="8">
        <f>G8*Assumptions!B14</f>
        <v/>
      </c>
      <c r="H13" s="8">
        <f>H8*Assumptions!B14</f>
        <v/>
      </c>
      <c r="I13" s="8">
        <f>I8*Assumptions!B14</f>
        <v/>
      </c>
      <c r="J13" s="8">
        <f>J8*Assumptions!B14</f>
        <v/>
      </c>
      <c r="K13" s="8">
        <f>K8*Assumptions!B14</f>
        <v/>
      </c>
      <c r="L13" s="8">
        <f>L8*Assumptions!B14</f>
        <v/>
      </c>
      <c r="M13" s="8">
        <f>M8*Assumptions!B14</f>
        <v/>
      </c>
      <c r="N13" s="8">
        <f>N8*Assumptions!B14</f>
        <v/>
      </c>
      <c r="O13" s="8">
        <f>O8*Assumptions!B14</f>
        <v/>
      </c>
      <c r="P13" s="8">
        <f>P8*Assumptions!B14</f>
        <v/>
      </c>
      <c r="Q13" s="8">
        <f>Q8*Assumptions!B14</f>
        <v/>
      </c>
      <c r="R13" s="8">
        <f>R8*Assumptions!B14</f>
        <v/>
      </c>
      <c r="S13" s="8">
        <f>S8*Assumptions!B14</f>
        <v/>
      </c>
      <c r="T13" s="8">
        <f>T8*Assumptions!B14</f>
        <v/>
      </c>
      <c r="U13" s="8">
        <f>U8*Assumptions!B14</f>
        <v/>
      </c>
      <c r="V13" s="8">
        <f>V8*Assumptions!B14</f>
        <v/>
      </c>
      <c r="W13" s="8">
        <f>W8*Assumptions!B14</f>
        <v/>
      </c>
      <c r="X13" s="8">
        <f>X8*Assumptions!B14</f>
        <v/>
      </c>
      <c r="Y13" s="8">
        <f>Y8*Assumptions!B14</f>
        <v/>
      </c>
      <c r="Z13" s="8">
        <f>Z8*Assumptions!B14</f>
        <v/>
      </c>
      <c r="AA13" s="8">
        <f>AA8*Assumptions!B14</f>
        <v/>
      </c>
      <c r="AB13" s="8">
        <f>AB8*Assumptions!B14</f>
        <v/>
      </c>
      <c r="AC13" s="8">
        <f>AC8*Assumptions!B14</f>
        <v/>
      </c>
      <c r="AD13" s="8">
        <f>AD8*Assumptions!B14</f>
        <v/>
      </c>
      <c r="AE13" s="8">
        <f>AE8*Assumptions!B14</f>
        <v/>
      </c>
      <c r="AF13" s="8">
        <f>AF8*Assumptions!B14</f>
        <v/>
      </c>
      <c r="AG13" s="8">
        <f>AG8*Assumptions!B14</f>
        <v/>
      </c>
      <c r="AH13" s="8">
        <f>AH8*Assumptions!B14</f>
        <v/>
      </c>
      <c r="AI13" s="8">
        <f>AI8*Assumptions!B14</f>
        <v/>
      </c>
      <c r="AJ13" s="8">
        <f>AJ8*Assumptions!B14</f>
        <v/>
      </c>
      <c r="AK13" s="8">
        <f>AK8*Assumptions!B14</f>
        <v/>
      </c>
    </row>
    <row r="14">
      <c r="A14" s="5" t="inlineStr">
        <is>
          <t>Opex total</t>
        </is>
      </c>
      <c r="B14" s="8">
        <f>SUM(B11:B13)</f>
        <v/>
      </c>
      <c r="C14" s="8">
        <f>SUM(C11:C13)</f>
        <v/>
      </c>
      <c r="D14" s="8">
        <f>SUM(D11:D13)</f>
        <v/>
      </c>
      <c r="E14" s="8">
        <f>SUM(E11:E13)</f>
        <v/>
      </c>
      <c r="F14" s="8">
        <f>SUM(F11:F13)</f>
        <v/>
      </c>
      <c r="G14" s="8">
        <f>SUM(G11:G13)</f>
        <v/>
      </c>
      <c r="H14" s="8">
        <f>SUM(H11:H13)</f>
        <v/>
      </c>
      <c r="I14" s="8">
        <f>SUM(I11:I13)</f>
        <v/>
      </c>
      <c r="J14" s="8">
        <f>SUM(J11:J13)</f>
        <v/>
      </c>
      <c r="K14" s="8">
        <f>SUM(K11:K13)</f>
        <v/>
      </c>
      <c r="L14" s="8">
        <f>SUM(L11:L13)</f>
        <v/>
      </c>
      <c r="M14" s="8">
        <f>SUM(M11:M13)</f>
        <v/>
      </c>
      <c r="N14" s="8">
        <f>SUM(N11:N13)</f>
        <v/>
      </c>
      <c r="O14" s="8">
        <f>SUM(O11:O13)</f>
        <v/>
      </c>
      <c r="P14" s="8">
        <f>SUM(P11:P13)</f>
        <v/>
      </c>
      <c r="Q14" s="8">
        <f>SUM(Q11:Q13)</f>
        <v/>
      </c>
      <c r="R14" s="8">
        <f>SUM(R11:R13)</f>
        <v/>
      </c>
      <c r="S14" s="8">
        <f>SUM(S11:S13)</f>
        <v/>
      </c>
      <c r="T14" s="8">
        <f>SUM(T11:T13)</f>
        <v/>
      </c>
      <c r="U14" s="8">
        <f>SUM(U11:U13)</f>
        <v/>
      </c>
      <c r="V14" s="8">
        <f>SUM(V11:V13)</f>
        <v/>
      </c>
      <c r="W14" s="8">
        <f>SUM(W11:W13)</f>
        <v/>
      </c>
      <c r="X14" s="8">
        <f>SUM(X11:X13)</f>
        <v/>
      </c>
      <c r="Y14" s="8">
        <f>SUM(Y11:Y13)</f>
        <v/>
      </c>
      <c r="Z14" s="8">
        <f>SUM(Z11:Z13)</f>
        <v/>
      </c>
      <c r="AA14" s="8">
        <f>SUM(AA11:AA13)</f>
        <v/>
      </c>
      <c r="AB14" s="8">
        <f>SUM(AB11:AB13)</f>
        <v/>
      </c>
      <c r="AC14" s="8">
        <f>SUM(AC11:AC13)</f>
        <v/>
      </c>
      <c r="AD14" s="8">
        <f>SUM(AD11:AD13)</f>
        <v/>
      </c>
      <c r="AE14" s="8">
        <f>SUM(AE11:AE13)</f>
        <v/>
      </c>
      <c r="AF14" s="8">
        <f>SUM(AF11:AF13)</f>
        <v/>
      </c>
      <c r="AG14" s="8">
        <f>SUM(AG11:AG13)</f>
        <v/>
      </c>
      <c r="AH14" s="8">
        <f>SUM(AH11:AH13)</f>
        <v/>
      </c>
      <c r="AI14" s="8">
        <f>SUM(AI11:AI13)</f>
        <v/>
      </c>
      <c r="AJ14" s="8">
        <f>SUM(AJ11:AJ13)</f>
        <v/>
      </c>
      <c r="AK14" s="8">
        <f>SUM(AK11:AK13)</f>
        <v/>
      </c>
    </row>
    <row r="15">
      <c r="A15" s="5" t="inlineStr">
        <is>
          <t>EBITDA</t>
        </is>
      </c>
      <c r="B15" s="8">
        <f>B10-B14</f>
        <v/>
      </c>
      <c r="C15" s="8">
        <f>C10-C14</f>
        <v/>
      </c>
      <c r="D15" s="8">
        <f>D10-D14</f>
        <v/>
      </c>
      <c r="E15" s="8">
        <f>E10-E14</f>
        <v/>
      </c>
      <c r="F15" s="8">
        <f>F10-F14</f>
        <v/>
      </c>
      <c r="G15" s="8">
        <f>G10-G14</f>
        <v/>
      </c>
      <c r="H15" s="8">
        <f>H10-H14</f>
        <v/>
      </c>
      <c r="I15" s="8">
        <f>I10-I14</f>
        <v/>
      </c>
      <c r="J15" s="8">
        <f>J10-J14</f>
        <v/>
      </c>
      <c r="K15" s="8">
        <f>K10-K14</f>
        <v/>
      </c>
      <c r="L15" s="8">
        <f>L10-L14</f>
        <v/>
      </c>
      <c r="M15" s="8">
        <f>M10-M14</f>
        <v/>
      </c>
      <c r="N15" s="8">
        <f>N10-N14</f>
        <v/>
      </c>
      <c r="O15" s="8">
        <f>O10-O14</f>
        <v/>
      </c>
      <c r="P15" s="8">
        <f>P10-P14</f>
        <v/>
      </c>
      <c r="Q15" s="8">
        <f>Q10-Q14</f>
        <v/>
      </c>
      <c r="R15" s="8">
        <f>R10-R14</f>
        <v/>
      </c>
      <c r="S15" s="8">
        <f>S10-S14</f>
        <v/>
      </c>
      <c r="T15" s="8">
        <f>T10-T14</f>
        <v/>
      </c>
      <c r="U15" s="8">
        <f>U10-U14</f>
        <v/>
      </c>
      <c r="V15" s="8">
        <f>V10-V14</f>
        <v/>
      </c>
      <c r="W15" s="8">
        <f>W10-W14</f>
        <v/>
      </c>
      <c r="X15" s="8">
        <f>X10-X14</f>
        <v/>
      </c>
      <c r="Y15" s="8">
        <f>Y10-Y14</f>
        <v/>
      </c>
      <c r="Z15" s="8">
        <f>Z10-Z14</f>
        <v/>
      </c>
      <c r="AA15" s="8">
        <f>AA10-AA14</f>
        <v/>
      </c>
      <c r="AB15" s="8">
        <f>AB10-AB14</f>
        <v/>
      </c>
      <c r="AC15" s="8">
        <f>AC10-AC14</f>
        <v/>
      </c>
      <c r="AD15" s="8">
        <f>AD10-AD14</f>
        <v/>
      </c>
      <c r="AE15" s="8">
        <f>AE10-AE14</f>
        <v/>
      </c>
      <c r="AF15" s="8">
        <f>AF10-AF14</f>
        <v/>
      </c>
      <c r="AG15" s="8">
        <f>AG10-AG14</f>
        <v/>
      </c>
      <c r="AH15" s="8">
        <f>AH10-AH14</f>
        <v/>
      </c>
      <c r="AI15" s="8">
        <f>AI10-AI14</f>
        <v/>
      </c>
      <c r="AJ15" s="8">
        <f>AJ10-AJ14</f>
        <v/>
      </c>
      <c r="AK15" s="8">
        <f>AK10-AK14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28" customWidth="1" min="3" max="3"/>
  </cols>
  <sheetData>
    <row r="1">
      <c r="A1" s="1" t="inlineStr">
        <is>
          <t>Unit Economics</t>
        </is>
      </c>
    </row>
    <row r="2">
      <c r="A2" s="4" t="inlineStr">
        <is>
          <t>Metric</t>
        </is>
      </c>
      <c r="B2" s="4" t="inlineStr">
        <is>
          <t>Value</t>
        </is>
      </c>
      <c r="C2" s="4" t="inlineStr">
        <is>
          <t>Benchmark</t>
        </is>
      </c>
    </row>
    <row r="3">
      <c r="A3" s="5" t="inlineStr">
        <is>
          <t>CAC ($)</t>
        </is>
      </c>
      <c r="B3" s="9">
        <f>Assumptions!B11</f>
        <v/>
      </c>
      <c r="C3" t="inlineStr">
        <is>
          <t>Depends on stage</t>
        </is>
      </c>
    </row>
    <row r="4">
      <c r="A4" s="5" t="inlineStr">
        <is>
          <t>ACV ($)</t>
        </is>
      </c>
      <c r="B4" s="9">
        <f>Assumptions!B4</f>
        <v/>
      </c>
      <c r="C4" t="inlineStr"/>
    </row>
    <row r="5">
      <c r="A5" s="5" t="inlineStr">
        <is>
          <t>Gross margin</t>
        </is>
      </c>
      <c r="B5" s="10">
        <f>Assumptions!B10</f>
        <v/>
      </c>
      <c r="C5" t="inlineStr">
        <is>
          <t>75%+</t>
        </is>
      </c>
    </row>
    <row r="6">
      <c r="A6" s="5" t="inlineStr">
        <is>
          <t>Monthly churn</t>
        </is>
      </c>
      <c r="B6" s="10">
        <f>Assumptions!B8</f>
        <v/>
      </c>
      <c r="C6" t="inlineStr">
        <is>
          <t>&lt;3% (SMB), &lt;1% (Ent)</t>
        </is>
      </c>
    </row>
    <row r="7">
      <c r="A7" s="5" t="inlineStr">
        <is>
          <t>LTV ($)</t>
        </is>
      </c>
      <c r="B7" s="9">
        <f>B3*B5/B6</f>
        <v/>
      </c>
      <c r="C7" t="inlineStr"/>
    </row>
    <row r="8">
      <c r="A8" s="5" t="inlineStr">
        <is>
          <t>LTV:CAC ratio</t>
        </is>
      </c>
      <c r="B8" s="9">
        <f>B7/B2</f>
        <v/>
      </c>
      <c r="C8" t="inlineStr">
        <is>
          <t>3:1+</t>
        </is>
      </c>
    </row>
    <row r="9">
      <c r="A9" s="5" t="inlineStr">
        <is>
          <t>CAC payback (months)</t>
        </is>
      </c>
      <c r="B9" s="9">
        <f>B2/(B3*B5/12)</f>
        <v/>
      </c>
      <c r="C9" t="inlineStr">
        <is>
          <t>&lt;18 months</t>
        </is>
      </c>
    </row>
    <row r="10">
      <c r="A10" s="5" t="inlineStr">
        <is>
          <t>Magic Number proxy</t>
        </is>
      </c>
      <c r="B10" s="9">
        <f>IF(B6&lt;0.02,"Efficient","Review")</f>
        <v/>
      </c>
      <c r="C10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36" customWidth="1" min="1" max="1"/>
    <col width="20" customWidth="1" min="2" max="2"/>
  </cols>
  <sheetData>
    <row r="1">
      <c r="A1" s="1" t="inlineStr">
        <is>
          <t>Cash &amp; Runway</t>
        </is>
      </c>
    </row>
    <row r="3">
      <c r="A3" t="inlineStr">
        <is>
          <t>Starting cash</t>
        </is>
      </c>
      <c r="B3" s="9">
        <f>Assumptions!B15</f>
        <v/>
      </c>
    </row>
    <row r="4">
      <c r="A4" t="inlineStr">
        <is>
          <t>Avg monthly burn (Months 1-12)</t>
        </is>
      </c>
      <c r="B4" s="9">
        <f>AVERAGE('P&amp;L'!B15:M15)*-1</f>
        <v/>
      </c>
    </row>
    <row r="5">
      <c r="A5" t="inlineStr">
        <is>
          <t>Runway (months)</t>
        </is>
      </c>
      <c r="B5" s="9">
        <f>IF(B4&gt;0,B3/B4,"Cash flow positive")</f>
        <v/>
      </c>
    </row>
    <row r="7">
      <c r="A7" t="inlineStr">
        <is>
          <t>Red flag: runway &lt; 12 months</t>
        </is>
      </c>
      <c r="B7">
        <f>IF(AND(ISNUMBER(B5),B5&lt;12),"YES","No")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2026-04-19T15:03:17Z</dcterms:created>
  <dcterms:modified xmlns:dcterms="http://purl.org/dc/terms/" xmlns:xsi="http://www.w3.org/2001/XMLSchema-instance" xsi:type="dcterms:W3CDTF">2026-04-19T15:03:17Z</dcterms:modified>
</cp:coreProperties>
</file>