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apTable" sheetId="2" state="visible" r:id="rId2"/>
    <sheet xmlns:r="http://schemas.openxmlformats.org/officeDocument/2006/relationships" name="Dilution-Model" sheetId="3" state="visible" r:id="rId3"/>
    <sheet xmlns:r="http://schemas.openxmlformats.org/officeDocument/2006/relationships" name="Waterfall" sheetId="4" state="visible" r:id="rId4"/>
    <sheet xmlns:r="http://schemas.openxmlformats.org/officeDocument/2006/relationships" name="Benchmark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$#,##0"/>
  </numFmts>
  <fonts count="6">
    <font>
      <name val="Calibri"/>
      <family val="2"/>
      <color theme="1"/>
      <sz val="11"/>
      <scheme val="minor"/>
    </font>
    <font>
      <name val="Calibri"/>
      <b val="1"/>
      <color rgb="001E3A5F"/>
      <sz val="16"/>
    </font>
    <font>
      <name val="Calibri"/>
      <b val="1"/>
      <color rgb="001E3A5F"/>
      <sz val="12"/>
    </font>
    <font>
      <b val="1"/>
    </font>
    <font>
      <i val="1"/>
      <color rgb="004B5563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FEF7E0"/>
      </patternFill>
    </fill>
    <fill>
      <patternFill patternType="solid">
        <fgColor rgb="00E8F0FF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3" borderId="0" pivotButton="0" quotePrefix="0" xfId="0"/>
    <xf numFmtId="3" fontId="0" fillId="3" borderId="0" pivotButton="0" quotePrefix="0" xfId="0"/>
    <xf numFmtId="164" fontId="0" fillId="4" borderId="0" pivotButton="0" quotePrefix="0" xfId="0"/>
    <xf numFmtId="3" fontId="3" fillId="0" borderId="0" pivotButton="0" quotePrefix="0" xfId="0"/>
    <xf numFmtId="165" fontId="0" fillId="3" borderId="0" pivotButton="0" quotePrefix="0" xfId="0"/>
    <xf numFmtId="165" fontId="0" fillId="0" borderId="0" pivotButton="0" quotePrefix="0" xfId="0"/>
    <xf numFmtId="164" fontId="0" fillId="0" borderId="0" pivotButton="0" quotePrefix="0" xfId="0"/>
    <xf numFmtId="164" fontId="0" fillId="3" borderId="0" pivotButton="0" quotePrefix="0" xfId="0"/>
    <xf numFmtId="165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18" customWidth="1" min="1" max="1"/>
    <col width="80" customWidth="1" min="2" max="2"/>
  </cols>
  <sheetData>
    <row r="1">
      <c r="A1" s="1" t="inlineStr">
        <is>
          <t>RRB Cap Table Template v1</t>
        </is>
      </c>
    </row>
    <row r="3">
      <c r="A3" s="2" t="inlineStr">
        <is>
          <t>Sheets:</t>
        </is>
      </c>
    </row>
    <row r="5">
      <c r="A5" s="3" t="inlineStr">
        <is>
          <t>CapTable</t>
        </is>
      </c>
      <c r="B5" t="inlineStr">
        <is>
          <t>Current cap table. Enter shareholders, shares, class.</t>
        </is>
      </c>
    </row>
    <row r="6">
      <c r="A6" s="3" t="inlineStr">
        <is>
          <t>Dilution-Model</t>
        </is>
      </c>
      <c r="B6" t="inlineStr">
        <is>
          <t>Model Seed, Series A, Series B rounds. Edit gold inputs.</t>
        </is>
      </c>
    </row>
    <row r="7">
      <c r="A7" s="3" t="inlineStr">
        <is>
          <t>Waterfall</t>
        </is>
      </c>
      <c r="B7" t="inlineStr">
        <is>
          <t>Exit waterfall at different valuations. 1x non-participating preferred.</t>
        </is>
      </c>
    </row>
    <row r="8">
      <c r="A8" s="3" t="inlineStr">
        <is>
          <t>Benchmarks</t>
        </is>
      </c>
      <c r="B8" t="inlineStr">
        <is>
          <t>Typical dilution and ownership benchmarks by stage.</t>
        </is>
      </c>
    </row>
    <row r="11">
      <c r="A11" s="4" t="inlineStr">
        <is>
          <t>Source: RaiseReadyBook.com — SaaS Cap Table Bible (Bible 5)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8" customWidth="1" min="1" max="1"/>
    <col width="24" customWidth="1" min="2" max="2"/>
    <col width="16" customWidth="1" min="3" max="3"/>
    <col width="18" customWidth="1" min="4" max="4"/>
  </cols>
  <sheetData>
    <row r="1">
      <c r="A1" s="1" t="inlineStr">
        <is>
          <t>Current Cap Table</t>
        </is>
      </c>
    </row>
    <row r="3">
      <c r="A3" s="5" t="inlineStr">
        <is>
          <t>Holder</t>
        </is>
      </c>
      <c r="B3" s="5" t="inlineStr">
        <is>
          <t>Security Class</t>
        </is>
      </c>
      <c r="C3" s="5" t="inlineStr">
        <is>
          <t>Shares</t>
        </is>
      </c>
      <c r="D3" s="5" t="inlineStr">
        <is>
          <t>% Fully Diluted</t>
        </is>
      </c>
    </row>
    <row r="4">
      <c r="A4" s="6" t="inlineStr">
        <is>
          <t>Founder A</t>
        </is>
      </c>
      <c r="B4" s="6" t="inlineStr">
        <is>
          <t>Common</t>
        </is>
      </c>
      <c r="C4" s="7" t="n">
        <v>4000000</v>
      </c>
      <c r="D4" s="8">
        <f>C4/$C$10</f>
        <v/>
      </c>
    </row>
    <row r="5">
      <c r="A5" s="6" t="inlineStr">
        <is>
          <t>Founder B</t>
        </is>
      </c>
      <c r="B5" s="6" t="inlineStr">
        <is>
          <t>Common</t>
        </is>
      </c>
      <c r="C5" s="7" t="n">
        <v>4000000</v>
      </c>
      <c r="D5" s="8">
        <f>C5/$C$10</f>
        <v/>
      </c>
    </row>
    <row r="6">
      <c r="A6" s="6" t="inlineStr">
        <is>
          <t>Seed Investors</t>
        </is>
      </c>
      <c r="B6" s="6" t="inlineStr">
        <is>
          <t>Series Seed Pref.</t>
        </is>
      </c>
      <c r="C6" s="7" t="n">
        <v>2040000</v>
      </c>
      <c r="D6" s="8">
        <f>C6/$C$10</f>
        <v/>
      </c>
    </row>
    <row r="7">
      <c r="A7" s="6" t="inlineStr">
        <is>
          <t>Option Pool (unissued)</t>
        </is>
      </c>
      <c r="B7" s="6" t="inlineStr">
        <is>
          <t>Common (reserved)</t>
        </is>
      </c>
      <c r="C7" s="7" t="n">
        <v>800000</v>
      </c>
      <c r="D7" s="8">
        <f>C7/$C$10</f>
        <v/>
      </c>
    </row>
    <row r="8">
      <c r="A8" s="6" t="inlineStr">
        <is>
          <t>Employee grants</t>
        </is>
      </c>
      <c r="B8" s="6" t="inlineStr">
        <is>
          <t>Common</t>
        </is>
      </c>
      <c r="C8" s="7" t="n">
        <v>880000</v>
      </c>
      <c r="D8" s="8">
        <f>C8/$C$10</f>
        <v/>
      </c>
    </row>
    <row r="9">
      <c r="A9" s="6" t="inlineStr">
        <is>
          <t>Advisor grants</t>
        </is>
      </c>
      <c r="B9" s="6" t="inlineStr">
        <is>
          <t>Common</t>
        </is>
      </c>
      <c r="C9" s="7" t="n">
        <v>160000</v>
      </c>
      <c r="D9" s="8">
        <f>C9/$C$10</f>
        <v/>
      </c>
    </row>
    <row r="10">
      <c r="A10" s="3" t="inlineStr">
        <is>
          <t>TOTAL</t>
        </is>
      </c>
      <c r="C10" s="9">
        <f>SUM(C4:C9)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12" customWidth="1" min="5" max="5"/>
    <col width="14" customWidth="1" min="6" max="6"/>
    <col width="14" customWidth="1" min="7" max="7"/>
    <col width="18" customWidth="1" min="8" max="8"/>
  </cols>
  <sheetData>
    <row r="1">
      <c r="A1" s="1" t="inlineStr">
        <is>
          <t>Multi-Round Dilution Model</t>
        </is>
      </c>
    </row>
    <row r="3">
      <c r="A3" s="2" t="inlineStr">
        <is>
          <t>Round Inputs (edit gold cells)</t>
        </is>
      </c>
    </row>
    <row r="4">
      <c r="A4" s="5" t="inlineStr">
        <is>
          <t>Round</t>
        </is>
      </c>
      <c r="B4" s="5" t="inlineStr">
        <is>
          <t>Pre-money $</t>
        </is>
      </c>
      <c r="C4" s="5" t="inlineStr">
        <is>
          <t>Raised $</t>
        </is>
      </c>
      <c r="D4" s="5" t="inlineStr">
        <is>
          <t>Post-money $</t>
        </is>
      </c>
      <c r="E4" s="5" t="inlineStr">
        <is>
          <t>Investor %</t>
        </is>
      </c>
      <c r="F4" s="5" t="inlineStr">
        <is>
          <t>Post-round pool %</t>
        </is>
      </c>
      <c r="G4" s="5" t="inlineStr">
        <is>
          <t>Pre-round pool %</t>
        </is>
      </c>
    </row>
    <row r="5">
      <c r="A5" s="3" t="inlineStr">
        <is>
          <t>Formation</t>
        </is>
      </c>
      <c r="B5" s="10" t="n">
        <v>0</v>
      </c>
      <c r="C5" s="10" t="n">
        <v>0</v>
      </c>
      <c r="D5" s="11">
        <f>B5+C5</f>
        <v/>
      </c>
      <c r="E5" s="12">
        <f>IF(D5=0,0,C5/D5)</f>
        <v/>
      </c>
      <c r="F5" s="13" t="n">
        <v>10</v>
      </c>
      <c r="G5" s="13" t="n">
        <v>10</v>
      </c>
    </row>
    <row r="6">
      <c r="A6" s="3" t="inlineStr">
        <is>
          <t>Seed</t>
        </is>
      </c>
      <c r="B6" s="10" t="n">
        <v>8000000</v>
      </c>
      <c r="C6" s="10" t="n">
        <v>2000000</v>
      </c>
      <c r="D6" s="11">
        <f>B6+C6</f>
        <v/>
      </c>
      <c r="E6" s="12">
        <f>IF(D6=0,0,C6/D6)</f>
        <v/>
      </c>
      <c r="F6" s="13" t="n">
        <v>12</v>
      </c>
      <c r="G6" s="13" t="n">
        <v>10</v>
      </c>
    </row>
    <row r="7">
      <c r="A7" s="3" t="inlineStr">
        <is>
          <t>Series A</t>
        </is>
      </c>
      <c r="B7" s="10" t="n">
        <v>40000000</v>
      </c>
      <c r="C7" s="10" t="n">
        <v>10000000</v>
      </c>
      <c r="D7" s="11">
        <f>B7+C7</f>
        <v/>
      </c>
      <c r="E7" s="12">
        <f>IF(D7=0,0,C7/D7)</f>
        <v/>
      </c>
      <c r="F7" s="13" t="n">
        <v>15</v>
      </c>
      <c r="G7" s="13" t="n">
        <v>12</v>
      </c>
    </row>
    <row r="8">
      <c r="A8" s="3" t="inlineStr">
        <is>
          <t>Series B</t>
        </is>
      </c>
      <c r="B8" s="10" t="n">
        <v>150000000</v>
      </c>
      <c r="C8" s="10" t="n">
        <v>25000000</v>
      </c>
      <c r="D8" s="11">
        <f>B8+C8</f>
        <v/>
      </c>
      <c r="E8" s="12">
        <f>IF(D8=0,0,C8/D8)</f>
        <v/>
      </c>
      <c r="F8" s="13" t="n">
        <v>15</v>
      </c>
      <c r="G8" s="13" t="n">
        <v>15</v>
      </c>
    </row>
    <row r="11">
      <c r="A11" s="2" t="inlineStr">
        <is>
          <t>Founder Ownership Projection</t>
        </is>
      </c>
    </row>
    <row r="12">
      <c r="A12" t="inlineStr">
        <is>
          <t>Assumes 2 founders starting at 45% each (90% combined at formation).</t>
        </is>
      </c>
    </row>
    <row r="13">
      <c r="A13" s="5" t="inlineStr">
        <is>
          <t>Round</t>
        </is>
      </c>
      <c r="B13" s="5" t="inlineStr">
        <is>
          <t>Founder A %</t>
        </is>
      </c>
      <c r="C13" s="5" t="inlineStr">
        <is>
          <t>Founder B %</t>
        </is>
      </c>
      <c r="D13" s="5" t="inlineStr">
        <is>
          <t>Combined %</t>
        </is>
      </c>
      <c r="E13" s="5" t="inlineStr">
        <is>
          <t>Seed %</t>
        </is>
      </c>
      <c r="F13" s="5" t="inlineStr">
        <is>
          <t>Series A %</t>
        </is>
      </c>
      <c r="G13" s="5" t="inlineStr">
        <is>
          <t>Series B %</t>
        </is>
      </c>
      <c r="H13" s="5" t="inlineStr">
        <is>
          <t>Pool (unissued) %</t>
        </is>
      </c>
    </row>
    <row r="14">
      <c r="A14" s="3" t="inlineStr">
        <is>
          <t>Formation</t>
        </is>
      </c>
      <c r="B14" s="8" t="n">
        <v>0.45</v>
      </c>
      <c r="C14" s="8" t="n">
        <v>0.45</v>
      </c>
      <c r="D14" s="8" t="n">
        <v>0.9</v>
      </c>
      <c r="E14" s="8" t="n">
        <v>0</v>
      </c>
      <c r="F14" s="8" t="n">
        <v>0</v>
      </c>
      <c r="G14" s="8" t="n">
        <v>0</v>
      </c>
      <c r="H14" s="8" t="n">
        <v>0.1</v>
      </c>
    </row>
    <row r="15">
      <c r="A15" s="3" t="inlineStr">
        <is>
          <t>Post-Seed</t>
        </is>
      </c>
      <c r="B15" s="8" t="n">
        <v>0.392</v>
      </c>
      <c r="C15" s="8" t="n">
        <v>0.392</v>
      </c>
      <c r="D15" s="8" t="n">
        <v>0.784</v>
      </c>
      <c r="E15" s="8" t="n">
        <v>0.2</v>
      </c>
      <c r="F15" s="8" t="n">
        <v>0</v>
      </c>
      <c r="G15" s="8" t="n">
        <v>0</v>
      </c>
      <c r="H15" s="8" t="n">
        <v>0.016</v>
      </c>
    </row>
    <row r="16">
      <c r="A16" s="3" t="inlineStr">
        <is>
          <t>Post-Series A</t>
        </is>
      </c>
      <c r="B16" s="8" t="n">
        <v>0.294</v>
      </c>
      <c r="C16" s="8" t="n">
        <v>0.294</v>
      </c>
      <c r="D16" s="8" t="n">
        <v>0.588</v>
      </c>
      <c r="E16" s="8" t="n">
        <v>0.15</v>
      </c>
      <c r="F16" s="8" t="n">
        <v>0.2</v>
      </c>
      <c r="G16" s="8" t="n">
        <v>0</v>
      </c>
      <c r="H16" s="8" t="n">
        <v>0.052</v>
      </c>
    </row>
    <row r="17">
      <c r="A17" s="3" t="inlineStr">
        <is>
          <t>Post-Series B</t>
        </is>
      </c>
      <c r="B17" s="8" t="n">
        <v>0.246</v>
      </c>
      <c r="C17" s="8" t="n">
        <v>0.246</v>
      </c>
      <c r="D17" s="8" t="n">
        <v>0.492</v>
      </c>
      <c r="E17" s="8" t="n">
        <v>0.125</v>
      </c>
      <c r="F17" s="8" t="n">
        <v>0.167</v>
      </c>
      <c r="G17" s="8" t="n">
        <v>0.143</v>
      </c>
      <c r="H17" s="8" t="n">
        <v>0.021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8" customWidth="1" min="5" max="5"/>
    <col width="16" customWidth="1" min="6" max="6"/>
  </cols>
  <sheetData>
    <row r="1">
      <c r="A1" s="1" t="inlineStr">
        <is>
          <t>Exit Waterfall Modeler</t>
        </is>
      </c>
    </row>
    <row r="2">
      <c r="A2" t="inlineStr">
        <is>
          <t>Assumes 1x non-participating preferred for all rounds. Edit the gold inputs.</t>
        </is>
      </c>
    </row>
    <row r="4">
      <c r="A4" s="5" t="inlineStr">
        <is>
          <t>Round</t>
        </is>
      </c>
      <c r="B4" s="5" t="inlineStr">
        <is>
          <t>Invested $</t>
        </is>
      </c>
      <c r="C4" s="5" t="inlineStr">
        <is>
          <t>Ownership %</t>
        </is>
      </c>
    </row>
    <row r="5">
      <c r="A5" s="3" t="inlineStr">
        <is>
          <t>Seed</t>
        </is>
      </c>
      <c r="B5" s="10" t="n">
        <v>2000000</v>
      </c>
      <c r="C5" s="13" t="n">
        <v>0.125</v>
      </c>
    </row>
    <row r="6">
      <c r="A6" s="3" t="inlineStr">
        <is>
          <t>Series A</t>
        </is>
      </c>
      <c r="B6" s="10" t="n">
        <v>10000000</v>
      </c>
      <c r="C6" s="13" t="n">
        <v>0.167</v>
      </c>
    </row>
    <row r="7">
      <c r="A7" s="3" t="inlineStr">
        <is>
          <t>Series B</t>
        </is>
      </c>
      <c r="B7" s="10" t="n">
        <v>25000000</v>
      </c>
      <c r="C7" s="13" t="n">
        <v>0.143</v>
      </c>
    </row>
    <row r="8">
      <c r="A8" s="3" t="inlineStr">
        <is>
          <t>Common + Pool</t>
        </is>
      </c>
      <c r="B8" s="11" t="n">
        <v>0</v>
      </c>
      <c r="C8" s="13" t="n">
        <v>0.5649999999999999</v>
      </c>
    </row>
    <row r="11">
      <c r="A11" s="2" t="inlineStr">
        <is>
          <t>Waterfall at Different Exit Values</t>
        </is>
      </c>
    </row>
    <row r="12">
      <c r="A12" s="5" t="inlineStr">
        <is>
          <t>Exit Value</t>
        </is>
      </c>
      <c r="B12" s="5" t="inlineStr">
        <is>
          <t>Series B</t>
        </is>
      </c>
      <c r="C12" s="5" t="inlineStr">
        <is>
          <t>Series A</t>
        </is>
      </c>
      <c r="D12" s="5" t="inlineStr">
        <is>
          <t>Seed</t>
        </is>
      </c>
      <c r="E12" s="5" t="inlineStr">
        <is>
          <t>Common &amp; Pool</t>
        </is>
      </c>
      <c r="F12" s="5" t="inlineStr">
        <is>
          <t>Check</t>
        </is>
      </c>
    </row>
    <row r="13">
      <c r="A13" s="11" t="n">
        <v>25000000</v>
      </c>
      <c r="B13" s="14">
        <f>IF(A13&lt;$B$7,MIN(A13,$B$7),IF(A13*$C$7&gt;=$B$7,A13*$C$7,$B$7))</f>
        <v/>
      </c>
      <c r="C13" s="14">
        <f>IF(A13-B13&lt;$B$6,MIN(A13-B13,$B$6),IF(A13*$C$6&gt;=$B$6,A13*$C$6,$B$6))</f>
        <v/>
      </c>
      <c r="D13" s="14">
        <f>IF(A13-B13-C13&lt;$B$5,MIN(A13-B13-C13,$B$5),IF(A13*$C$5&gt;=$B$5,A13*$C$5,$B$5))</f>
        <v/>
      </c>
      <c r="E13" s="14">
        <f>MAX(0,A13-B13-C13-D13)</f>
        <v/>
      </c>
      <c r="F13" s="14">
        <f>B13+C13+D13+E13</f>
        <v/>
      </c>
    </row>
    <row r="14">
      <c r="A14" s="11" t="n">
        <v>50000000</v>
      </c>
      <c r="B14" s="14">
        <f>IF(A14&lt;$B$7,MIN(A14,$B$7),IF(A14*$C$7&gt;=$B$7,A14*$C$7,$B$7))</f>
        <v/>
      </c>
      <c r="C14" s="14">
        <f>IF(A14-B14&lt;$B$6,MIN(A14-B14,$B$6),IF(A14*$C$6&gt;=$B$6,A14*$C$6,$B$6))</f>
        <v/>
      </c>
      <c r="D14" s="14">
        <f>IF(A14-B14-C14&lt;$B$5,MIN(A14-B14-C14,$B$5),IF(A14*$C$5&gt;=$B$5,A14*$C$5,$B$5))</f>
        <v/>
      </c>
      <c r="E14" s="14">
        <f>MAX(0,A14-B14-C14-D14)</f>
        <v/>
      </c>
      <c r="F14" s="14">
        <f>B14+C14+D14+E14</f>
        <v/>
      </c>
    </row>
    <row r="15">
      <c r="A15" s="11" t="n">
        <v>100000000</v>
      </c>
      <c r="B15" s="14">
        <f>IF(A15&lt;$B$7,MIN(A15,$B$7),IF(A15*$C$7&gt;=$B$7,A15*$C$7,$B$7))</f>
        <v/>
      </c>
      <c r="C15" s="14">
        <f>IF(A15-B15&lt;$B$6,MIN(A15-B15,$B$6),IF(A15*$C$6&gt;=$B$6,A15*$C$6,$B$6))</f>
        <v/>
      </c>
      <c r="D15" s="14">
        <f>IF(A15-B15-C15&lt;$B$5,MIN(A15-B15-C15,$B$5),IF(A15*$C$5&gt;=$B$5,A15*$C$5,$B$5))</f>
        <v/>
      </c>
      <c r="E15" s="14">
        <f>MAX(0,A15-B15-C15-D15)</f>
        <v/>
      </c>
      <c r="F15" s="14">
        <f>B15+C15+D15+E15</f>
        <v/>
      </c>
    </row>
    <row r="16">
      <c r="A16" s="11" t="n">
        <v>150000000</v>
      </c>
      <c r="B16" s="14">
        <f>IF(A16&lt;$B$7,MIN(A16,$B$7),IF(A16*$C$7&gt;=$B$7,A16*$C$7,$B$7))</f>
        <v/>
      </c>
      <c r="C16" s="14">
        <f>IF(A16-B16&lt;$B$6,MIN(A16-B16,$B$6),IF(A16*$C$6&gt;=$B$6,A16*$C$6,$B$6))</f>
        <v/>
      </c>
      <c r="D16" s="14">
        <f>IF(A16-B16-C16&lt;$B$5,MIN(A16-B16-C16,$B$5),IF(A16*$C$5&gt;=$B$5,A16*$C$5,$B$5))</f>
        <v/>
      </c>
      <c r="E16" s="14">
        <f>MAX(0,A16-B16-C16-D16)</f>
        <v/>
      </c>
      <c r="F16" s="14">
        <f>B16+C16+D16+E16</f>
        <v/>
      </c>
    </row>
    <row r="17">
      <c r="A17" s="11" t="n">
        <v>250000000</v>
      </c>
      <c r="B17" s="14">
        <f>IF(A17&lt;$B$7,MIN(A17,$B$7),IF(A17*$C$7&gt;=$B$7,A17*$C$7,$B$7))</f>
        <v/>
      </c>
      <c r="C17" s="14">
        <f>IF(A17-B17&lt;$B$6,MIN(A17-B17,$B$6),IF(A17*$C$6&gt;=$B$6,A17*$C$6,$B$6))</f>
        <v/>
      </c>
      <c r="D17" s="14">
        <f>IF(A17-B17-C17&lt;$B$5,MIN(A17-B17-C17,$B$5),IF(A17*$C$5&gt;=$B$5,A17*$C$5,$B$5))</f>
        <v/>
      </c>
      <c r="E17" s="14">
        <f>MAX(0,A17-B17-C17-D17)</f>
        <v/>
      </c>
      <c r="F17" s="14">
        <f>B17+C17+D17+E17</f>
        <v/>
      </c>
    </row>
    <row r="18">
      <c r="A18" s="11" t="n">
        <v>500000000</v>
      </c>
      <c r="B18" s="14">
        <f>IF(A18&lt;$B$7,MIN(A18,$B$7),IF(A18*$C$7&gt;=$B$7,A18*$C$7,$B$7))</f>
        <v/>
      </c>
      <c r="C18" s="14">
        <f>IF(A18-B18&lt;$B$6,MIN(A18-B18,$B$6),IF(A18*$C$6&gt;=$B$6,A18*$C$6,$B$6))</f>
        <v/>
      </c>
      <c r="D18" s="14">
        <f>IF(A18-B18-C18&lt;$B$5,MIN(A18-B18-C18,$B$5),IF(A18*$C$5&gt;=$B$5,A18*$C$5,$B$5))</f>
        <v/>
      </c>
      <c r="E18" s="14">
        <f>MAX(0,A18-B18-C18-D18)</f>
        <v/>
      </c>
      <c r="F18" s="14">
        <f>B18+C18+D18+E18</f>
        <v/>
      </c>
    </row>
    <row r="19">
      <c r="A19" s="11" t="n">
        <v>1000000000</v>
      </c>
      <c r="B19" s="14">
        <f>IF(A19&lt;$B$7,MIN(A19,$B$7),IF(A19*$C$7&gt;=$B$7,A19*$C$7,$B$7))</f>
        <v/>
      </c>
      <c r="C19" s="14">
        <f>IF(A19-B19&lt;$B$6,MIN(A19-B19,$B$6),IF(A19*$C$6&gt;=$B$6,A19*$C$6,$B$6))</f>
        <v/>
      </c>
      <c r="D19" s="14">
        <f>IF(A19-B19-C19&lt;$B$5,MIN(A19-B19-C19,$B$5),IF(A19*$C$5&gt;=$B$5,A19*$C$5,$B$5))</f>
        <v/>
      </c>
      <c r="E19" s="14">
        <f>MAX(0,A19-B19-C19-D19)</f>
        <v/>
      </c>
      <c r="F19" s="14">
        <f>B19+C19+D19+E19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0" customWidth="1" min="3" max="3"/>
    <col width="16" customWidth="1" min="4" max="4"/>
    <col width="26" customWidth="1" min="5" max="5"/>
  </cols>
  <sheetData>
    <row r="1">
      <c r="A1" s="1" t="inlineStr">
        <is>
          <t>Typical Dilution &amp; Ownership Benchmarks</t>
        </is>
      </c>
    </row>
    <row r="3">
      <c r="A3" s="5" t="inlineStr">
        <is>
          <t>Stage</t>
        </is>
      </c>
      <c r="B3" s="5" t="inlineStr">
        <is>
          <t>Typical Total Founder %</t>
        </is>
      </c>
      <c r="C3" s="5" t="inlineStr">
        <is>
          <t>Per-Founder at 50/50</t>
        </is>
      </c>
      <c r="D3" s="5" t="inlineStr">
        <is>
          <t>Typical Pool %</t>
        </is>
      </c>
      <c r="E3" s="5" t="inlineStr">
        <is>
          <t>Typical Investor Class %</t>
        </is>
      </c>
    </row>
    <row r="4">
      <c r="A4" s="3" t="inlineStr">
        <is>
          <t>Formation</t>
        </is>
      </c>
      <c r="B4" t="inlineStr">
        <is>
          <t>90%</t>
        </is>
      </c>
      <c r="C4" t="inlineStr">
        <is>
          <t>45%</t>
        </is>
      </c>
      <c r="D4" t="inlineStr">
        <is>
          <t>10%</t>
        </is>
      </c>
      <c r="E4" t="inlineStr">
        <is>
          <t>0%</t>
        </is>
      </c>
    </row>
    <row r="5">
      <c r="A5" s="3" t="inlineStr">
        <is>
          <t>Post-Seed</t>
        </is>
      </c>
      <c r="B5" t="inlineStr">
        <is>
          <t>60–75%</t>
        </is>
      </c>
      <c r="C5" t="inlineStr">
        <is>
          <t>30–38%</t>
        </is>
      </c>
      <c r="D5" t="inlineStr">
        <is>
          <t>10–12%</t>
        </is>
      </c>
      <c r="E5" t="inlineStr">
        <is>
          <t>15–25%</t>
        </is>
      </c>
    </row>
    <row r="6">
      <c r="A6" s="3" t="inlineStr">
        <is>
          <t>Post-Series A</t>
        </is>
      </c>
      <c r="B6" t="inlineStr">
        <is>
          <t>45–60%</t>
        </is>
      </c>
      <c r="C6" t="inlineStr">
        <is>
          <t>22–30%</t>
        </is>
      </c>
      <c r="D6" t="inlineStr">
        <is>
          <t>12–15%</t>
        </is>
      </c>
      <c r="E6" t="inlineStr">
        <is>
          <t>18–22% (new)</t>
        </is>
      </c>
    </row>
    <row r="7">
      <c r="A7" s="3" t="inlineStr">
        <is>
          <t>Post-Series B</t>
        </is>
      </c>
      <c r="B7" t="inlineStr">
        <is>
          <t>35–50%</t>
        </is>
      </c>
      <c r="C7" t="inlineStr">
        <is>
          <t>17–25%</t>
        </is>
      </c>
      <c r="D7" t="inlineStr">
        <is>
          <t>15%</t>
        </is>
      </c>
      <c r="E7" t="inlineStr">
        <is>
          <t>13–17% (new)</t>
        </is>
      </c>
    </row>
    <row r="8">
      <c r="A8" s="3" t="inlineStr">
        <is>
          <t>Post-Series C</t>
        </is>
      </c>
      <c r="B8" t="inlineStr">
        <is>
          <t>25–40%</t>
        </is>
      </c>
      <c r="C8" t="inlineStr">
        <is>
          <t>12–20%</t>
        </is>
      </c>
      <c r="D8" t="inlineStr">
        <is>
          <t>15%</t>
        </is>
      </c>
      <c r="E8" t="inlineStr">
        <is>
          <t>10–15% (new)</t>
        </is>
      </c>
    </row>
    <row r="9">
      <c r="A9" s="3" t="inlineStr">
        <is>
          <t>At IPO (median)</t>
        </is>
      </c>
      <c r="B9" t="inlineStr">
        <is>
          <t>10–20%</t>
        </is>
      </c>
      <c r="C9" t="inlineStr">
        <is>
          <t>5–10%</t>
        </is>
      </c>
      <c r="D9" t="inlineStr">
        <is>
          <t>20–25%</t>
        </is>
      </c>
      <c r="E9" t="inlineStr">
        <is>
          <t>—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2026-04-19T21:27:56Z</dcterms:created>
  <dcterms:modified xmlns:dcterms="http://purl.org/dc/terms/" xmlns:xsi="http://www.w3.org/2001/XMLSchema-instance" xsi:type="dcterms:W3CDTF">2026-04-19T21:27:56Z</dcterms:modified>
</cp:coreProperties>
</file>